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F3356DD1-9976-466B-8291-16791FAF2F6E}" xr6:coauthVersionLast="47" xr6:coauthVersionMax="47" xr10:uidLastSave="{00000000-0000-0000-0000-000000000000}"/>
  <bookViews>
    <workbookView xWindow="-120" yWindow="-120" windowWidth="20730" windowHeight="11160" xr2:uid="{1DD208F6-76D3-4245-85B5-01A4C8F3624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I33" i="1"/>
  <c r="H33" i="1"/>
  <c r="L33" i="1" s="1"/>
  <c r="L17" i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</calcChain>
</file>

<file path=xl/sharedStrings.xml><?xml version="1.0" encoding="utf-8"?>
<sst xmlns="http://schemas.openxmlformats.org/spreadsheetml/2006/main" count="80" uniqueCount="54">
  <si>
    <t>MINISTERIO DE LA MUJER</t>
  </si>
  <si>
    <t>RELACION INGRESOS Y EGRESOS</t>
  </si>
  <si>
    <r>
      <t xml:space="preserve">Del </t>
    </r>
    <r>
      <rPr>
        <b/>
        <u/>
        <sz val="11"/>
        <color theme="1"/>
        <rFont val="Calibri"/>
        <family val="2"/>
        <scheme val="minor"/>
      </rPr>
      <t xml:space="preserve"> 31  de Octubre  al 30 de Noviembre  del 2021</t>
    </r>
  </si>
  <si>
    <t>Fecha</t>
  </si>
  <si>
    <t>organismo financiador</t>
  </si>
  <si>
    <t>No. Ck/Transf.</t>
  </si>
  <si>
    <t>No. Cuentas Bancarias</t>
  </si>
  <si>
    <t>Descripcion</t>
  </si>
  <si>
    <t>Balance        Ingresos En Monedas Extranjera</t>
  </si>
  <si>
    <t>Tasa cambiaria</t>
  </si>
  <si>
    <r>
      <rPr>
        <b/>
        <sz val="11"/>
        <color theme="1"/>
        <rFont val="Calibri"/>
        <family val="2"/>
        <scheme val="minor"/>
      </rPr>
      <t>Balance Inicial del 31 Octubre 2021         Ingresos</t>
    </r>
    <r>
      <rPr>
        <sz val="11"/>
        <color theme="1"/>
        <rFont val="Calibri"/>
        <family val="2"/>
        <scheme val="minor"/>
      </rPr>
      <t xml:space="preserve"> en Monedas RD$</t>
    </r>
  </si>
  <si>
    <t xml:space="preserve">Gastos en Monedas Extranjera           </t>
  </si>
  <si>
    <r>
      <rPr>
        <b/>
        <sz val="11"/>
        <color theme="1"/>
        <rFont val="Calibri"/>
        <family val="2"/>
        <scheme val="minor"/>
      </rPr>
      <t>Gasto</t>
    </r>
    <r>
      <rPr>
        <sz val="11"/>
        <color theme="1"/>
        <rFont val="Calibri"/>
        <family val="2"/>
        <scheme val="minor"/>
      </rPr>
      <t>s en monedas   RD$</t>
    </r>
  </si>
  <si>
    <t>Imputacion del          Gatos (Objetal)</t>
  </si>
  <si>
    <t>Balance al 30 de Noviembre 2021</t>
  </si>
  <si>
    <t>bce al 31/10/2021</t>
  </si>
  <si>
    <t xml:space="preserve">Agencia Española de Cooperación Internacional para el Desarrollo </t>
  </si>
  <si>
    <t>transf, M1805006</t>
  </si>
  <si>
    <t>960-033772-8</t>
  </si>
  <si>
    <t>Donacion para el fortalecimiento de  capacidades a las instituciones vinculadas a la prevención de todas formas de violencia contra mujeres y niñas(os) , la trata interna con fines de explotación sexual y /o laboral y la protección de las victimas.</t>
  </si>
  <si>
    <t>Ministerio de Agricultura</t>
  </si>
  <si>
    <t>transf, 4524000000004</t>
  </si>
  <si>
    <t>240-015284-0</t>
  </si>
  <si>
    <t>Aporte reunión del "Consejo de Ministras de Centro America (COMCA)</t>
  </si>
  <si>
    <t>Korea</t>
  </si>
  <si>
    <t>240-012102-2</t>
  </si>
  <si>
    <t>Aporte , Para selección de Centros Educativos , para la formación de Jovenes multipicadores 2020</t>
  </si>
  <si>
    <t>CK.1678</t>
  </si>
  <si>
    <t>Pago ncf: b1500000012, por compra de reproductor mp3 amplificador de audio, para el area del recorrido del centro de promocion integral de adolescentes.</t>
  </si>
  <si>
    <t>2.6.2.1</t>
  </si>
  <si>
    <t>CK.1679</t>
  </si>
  <si>
    <t>Pago ncf: b1500000015, por refrigerio fuerte, ofrecido en la jornada presencial de capacitacion con multiplicadores/as del liceo eugenio maria de hostos (boca chica), efectuado el 4 de agosto 2021.</t>
  </si>
  <si>
    <t>2..2.9.2</t>
  </si>
  <si>
    <t>CK.1680</t>
  </si>
  <si>
    <t xml:space="preserve">Pago al Colector de Impuestos Internos , retenciones impuestos  del   10%   y 5%   a los suplidores del estado  por  la cuenta koica   , correspondiente a los  meses   agosto , septiembre y octubre  2021 </t>
  </si>
  <si>
    <t>2.2.8.8.1</t>
  </si>
  <si>
    <t>CK.1681</t>
  </si>
  <si>
    <t xml:space="preserve">pago retenciones impuestos  de itbis  facturado    30%   y 100%   a los suplidores del estado  por  la cuenta koica   , correspondiente a los  meses   agosto y septiembre   2021 </t>
  </si>
  <si>
    <t>Aplic. Debito</t>
  </si>
  <si>
    <t>cargos bancarios corresp. Al mes    Noviembre2021</t>
  </si>
  <si>
    <t>282-01</t>
  </si>
  <si>
    <t>N/D</t>
  </si>
  <si>
    <t>Cargos bancarios corresp. Al mes Noviembre2021</t>
  </si>
  <si>
    <t>Transferencia Cta Colectora</t>
  </si>
  <si>
    <t>CK283</t>
  </si>
  <si>
    <t>Colector de  Impuestos Internos</t>
  </si>
  <si>
    <t>288-01</t>
  </si>
  <si>
    <t>CK284</t>
  </si>
  <si>
    <t>PREPARADO POR :</t>
  </si>
  <si>
    <t>REVISADO POR:</t>
  </si>
  <si>
    <t>AUTORIZADO POR:</t>
  </si>
  <si>
    <t>IVELISSE VARGAS S.</t>
  </si>
  <si>
    <t>RAISA ROBLES N.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</si>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</sst>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£-809]* #,##0.00_-;\-[$£-809]* #,##0.00_-;_-[$£-809]* &quot;-&quot;??_-;_-@_-"/>
    <numFmt numFmtId="165" formatCode="_-* #,##0.00\ [$€-C0A]_-;\-* #,##0.00\ [$€-C0A]_-;_-* &quot;-&quot;??\ [$€-C0A]_-;_-@_-"/>
    <numFmt numFmtId="166" formatCode="_-[$RD$-1C0A]* #,##0.00_-;\-[$RD$-1C0A]* #,##0.00_-;_-[$RD$-1C0A]* &quot;-&quot;??_-;_-@_-"/>
    <numFmt numFmtId="167" formatCode="_-* #,##0.00_-;\-* #,##0.00_-;_-* &quot;-&quot;??_-;_-@_-"/>
    <numFmt numFmtId="168" formatCode="_-[$€-2]\ * #,##0.00_-;\-[$€-2]\ * #,##0.00_-;_-[$€-2]\ * &quot;-&quot;??_-;_-@_-"/>
    <numFmt numFmtId="169" formatCode="_([$€-2]\ * #,##0.00_);_([$€-2]\ * \(#,##0.00\);_([$€-2]\ * &quot;-&quot;??_);_(@_)"/>
    <numFmt numFmtId="170" formatCode="dd/mm/yyyy;@"/>
    <numFmt numFmtId="171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name val="Arial Narrow"/>
      <family val="2"/>
    </font>
    <font>
      <sz val="9"/>
      <name val="Abadi"/>
      <family val="2"/>
    </font>
    <font>
      <sz val="9"/>
      <name val="Arial Narrow"/>
      <family val="2"/>
    </font>
    <font>
      <sz val="10"/>
      <name val="Abad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65" fontId="0" fillId="2" borderId="0" xfId="0" applyNumberFormat="1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4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center" wrapText="1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wrapText="1"/>
    </xf>
    <xf numFmtId="165" fontId="0" fillId="0" borderId="9" xfId="0" applyNumberFormat="1" applyBorder="1" applyAlignment="1">
      <alignment vertical="center"/>
    </xf>
    <xf numFmtId="164" fontId="6" fillId="0" borderId="7" xfId="0" applyNumberFormat="1" applyFont="1" applyBorder="1" applyAlignment="1">
      <alignment horizontal="center" vertical="center"/>
    </xf>
    <xf numFmtId="44" fontId="8" fillId="0" borderId="7" xfId="2" applyFont="1" applyBorder="1" applyAlignment="1"/>
    <xf numFmtId="166" fontId="6" fillId="0" borderId="7" xfId="0" applyNumberFormat="1" applyFont="1" applyBorder="1" applyAlignment="1">
      <alignment horizontal="center" vertical="center"/>
    </xf>
    <xf numFmtId="43" fontId="6" fillId="0" borderId="7" xfId="1" applyFont="1" applyBorder="1" applyAlignment="1">
      <alignment vertical="center"/>
    </xf>
    <xf numFmtId="166" fontId="6" fillId="0" borderId="7" xfId="0" applyNumberFormat="1" applyFont="1" applyBorder="1" applyAlignment="1">
      <alignment vertical="center"/>
    </xf>
    <xf numFmtId="44" fontId="0" fillId="0" borderId="0" xfId="0" applyNumberFormat="1"/>
    <xf numFmtId="14" fontId="6" fillId="0" borderId="7" xfId="0" applyNumberFormat="1" applyFont="1" applyBorder="1" applyAlignment="1">
      <alignment horizontal="left" vertical="center"/>
    </xf>
    <xf numFmtId="0" fontId="7" fillId="0" borderId="7" xfId="0" applyFont="1" applyBorder="1"/>
    <xf numFmtId="168" fontId="6" fillId="0" borderId="7" xfId="0" applyNumberFormat="1" applyFont="1" applyBorder="1" applyAlignment="1">
      <alignment vertical="center"/>
    </xf>
    <xf numFmtId="168" fontId="6" fillId="0" borderId="7" xfId="0" applyNumberFormat="1" applyFont="1" applyBorder="1" applyAlignment="1">
      <alignment horizontal="center" vertical="center"/>
    </xf>
    <xf numFmtId="169" fontId="6" fillId="0" borderId="7" xfId="0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165" fontId="0" fillId="0" borderId="0" xfId="0" applyNumberFormat="1"/>
    <xf numFmtId="0" fontId="7" fillId="0" borderId="7" xfId="0" applyFont="1" applyBorder="1" applyAlignment="1">
      <alignment horizontal="center"/>
    </xf>
    <xf numFmtId="0" fontId="0" fillId="0" borderId="7" xfId="0" applyBorder="1"/>
    <xf numFmtId="0" fontId="7" fillId="0" borderId="8" xfId="0" applyFont="1" applyBorder="1" applyAlignment="1">
      <alignment vertical="center"/>
    </xf>
    <xf numFmtId="14" fontId="0" fillId="0" borderId="7" xfId="0" applyNumberForma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wrapText="1"/>
    </xf>
    <xf numFmtId="168" fontId="9" fillId="0" borderId="7" xfId="0" applyNumberFormat="1" applyFont="1" applyBorder="1" applyAlignment="1">
      <alignment vertical="center"/>
    </xf>
    <xf numFmtId="168" fontId="9" fillId="0" borderId="7" xfId="0" applyNumberFormat="1" applyFont="1" applyBorder="1" applyAlignment="1">
      <alignment horizontal="center" vertical="center"/>
    </xf>
    <xf numFmtId="43" fontId="11" fillId="0" borderId="7" xfId="3" applyFont="1" applyBorder="1" applyAlignment="1"/>
    <xf numFmtId="166" fontId="9" fillId="0" borderId="7" xfId="0" applyNumberFormat="1" applyFont="1" applyBorder="1" applyAlignment="1">
      <alignment horizontal="center" vertical="center"/>
    </xf>
    <xf numFmtId="43" fontId="12" fillId="0" borderId="0" xfId="3" applyFont="1"/>
    <xf numFmtId="0" fontId="9" fillId="0" borderId="7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43" fontId="6" fillId="0" borderId="7" xfId="3" applyFont="1" applyBorder="1" applyAlignment="1"/>
    <xf numFmtId="14" fontId="0" fillId="0" borderId="0" xfId="0" applyNumberFormat="1" applyAlignment="1">
      <alignment horizontal="left"/>
    </xf>
    <xf numFmtId="0" fontId="11" fillId="0" borderId="0" xfId="0" applyFont="1" applyAlignment="1">
      <alignment wrapText="1"/>
    </xf>
    <xf numFmtId="0" fontId="6" fillId="0" borderId="0" xfId="0" applyFont="1"/>
    <xf numFmtId="0" fontId="6" fillId="0" borderId="7" xfId="0" applyFont="1" applyBorder="1"/>
    <xf numFmtId="43" fontId="6" fillId="0" borderId="7" xfId="3" applyFont="1" applyBorder="1"/>
    <xf numFmtId="0" fontId="6" fillId="0" borderId="10" xfId="1" applyNumberFormat="1" applyFont="1" applyBorder="1" applyAlignment="1">
      <alignment horizontal="center" vertical="center"/>
    </xf>
    <xf numFmtId="170" fontId="13" fillId="0" borderId="11" xfId="0" applyNumberFormat="1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12" fillId="0" borderId="8" xfId="0" applyFont="1" applyBorder="1"/>
    <xf numFmtId="43" fontId="14" fillId="0" borderId="12" xfId="3" applyFont="1" applyBorder="1"/>
    <xf numFmtId="166" fontId="6" fillId="0" borderId="12" xfId="0" applyNumberFormat="1" applyFont="1" applyBorder="1" applyAlignment="1">
      <alignment vertical="center"/>
    </xf>
    <xf numFmtId="4" fontId="15" fillId="0" borderId="7" xfId="0" applyNumberFormat="1" applyFont="1" applyBorder="1"/>
    <xf numFmtId="14" fontId="16" fillId="0" borderId="11" xfId="0" applyNumberFormat="1" applyFont="1" applyBorder="1" applyAlignment="1">
      <alignment horizontal="left"/>
    </xf>
    <xf numFmtId="43" fontId="14" fillId="0" borderId="7" xfId="3" applyFont="1" applyBorder="1"/>
    <xf numFmtId="14" fontId="6" fillId="0" borderId="10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10" xfId="0" applyFont="1" applyBorder="1"/>
    <xf numFmtId="168" fontId="6" fillId="0" borderId="10" xfId="0" applyNumberFormat="1" applyFont="1" applyBorder="1" applyAlignment="1">
      <alignment vertical="center"/>
    </xf>
    <xf numFmtId="168" fontId="6" fillId="0" borderId="10" xfId="0" applyNumberFormat="1" applyFont="1" applyBorder="1" applyAlignment="1">
      <alignment horizontal="center" vertical="center"/>
    </xf>
    <xf numFmtId="166" fontId="6" fillId="0" borderId="10" xfId="0" applyNumberFormat="1" applyFont="1" applyBorder="1" applyAlignment="1">
      <alignment vertical="center"/>
    </xf>
    <xf numFmtId="169" fontId="6" fillId="0" borderId="10" xfId="0" applyNumberFormat="1" applyFont="1" applyBorder="1" applyAlignment="1">
      <alignment horizontal="center" vertical="center"/>
    </xf>
    <xf numFmtId="43" fontId="6" fillId="0" borderId="10" xfId="1" applyFont="1" applyBorder="1" applyAlignment="1">
      <alignment vertical="center"/>
    </xf>
    <xf numFmtId="0" fontId="2" fillId="0" borderId="14" xfId="0" applyFont="1" applyBorder="1"/>
    <xf numFmtId="0" fontId="7" fillId="0" borderId="5" xfId="0" applyFont="1" applyBorder="1"/>
    <xf numFmtId="166" fontId="7" fillId="0" borderId="5" xfId="0" applyNumberFormat="1" applyFont="1" applyBorder="1"/>
    <xf numFmtId="169" fontId="7" fillId="0" borderId="5" xfId="0" applyNumberFormat="1" applyFont="1" applyBorder="1"/>
    <xf numFmtId="167" fontId="7" fillId="0" borderId="5" xfId="0" applyNumberFormat="1" applyFont="1" applyBorder="1"/>
    <xf numFmtId="44" fontId="7" fillId="0" borderId="15" xfId="0" applyNumberFormat="1" applyFont="1" applyBorder="1"/>
    <xf numFmtId="0" fontId="0" fillId="0" borderId="1" xfId="0" applyBorder="1"/>
    <xf numFmtId="0" fontId="6" fillId="0" borderId="2" xfId="0" applyFont="1" applyBorder="1"/>
    <xf numFmtId="44" fontId="6" fillId="0" borderId="3" xfId="0" applyNumberFormat="1" applyFont="1" applyBorder="1"/>
    <xf numFmtId="169" fontId="6" fillId="0" borderId="0" xfId="0" applyNumberFormat="1" applyFont="1"/>
    <xf numFmtId="171" fontId="6" fillId="0" borderId="0" xfId="0" applyNumberFormat="1" applyFont="1"/>
    <xf numFmtId="44" fontId="6" fillId="0" borderId="0" xfId="0" applyNumberFormat="1" applyFont="1"/>
    <xf numFmtId="43" fontId="0" fillId="0" borderId="0" xfId="1" applyFont="1"/>
  </cellXfs>
  <cellStyles count="4">
    <cellStyle name="Millares" xfId="1" builtinId="3"/>
    <cellStyle name="Millares 2 2 2" xfId="3" xr:uid="{48C2B1E8-BA7D-4B3E-B3D9-F58597089A85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1771650</xdr:colOff>
      <xdr:row>2</xdr:row>
      <xdr:rowOff>104776</xdr:rowOff>
    </xdr:from>
    <xdr:to>
      <xdr:col>4</xdr:col>
      <xdr:colOff>3705225</xdr:colOff>
      <xdr:row>9</xdr:row>
      <xdr:rowOff>9526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7F91F9-E750-4486-ACC3-8CC3C67BEB0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485776"/>
          <a:ext cx="1933575" cy="1238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3380-8E89-4EE4-9874-9473443C91B6}">
  <dimension ref="A7:M39"/>
  <sheetViews>
    <sheetView tabSelected="1" workbookViewId="0">
      <selection activeCell="H7" sqref="H7"/>
    </sheetView>
  </sheetViews>
  <sheetFormatPr baseColWidth="10" defaultRowHeight="15" x14ac:dyDescent="0.25"/>
  <cols>
    <col min="1" max="1" width="12" customWidth="1"/>
    <col min="2" max="2" width="21.28515625" customWidth="1"/>
    <col min="3" max="3" width="13.7109375" customWidth="1"/>
    <col min="5" max="5" width="56.5703125" customWidth="1"/>
    <col min="6" max="6" width="13.7109375" customWidth="1"/>
    <col min="7" max="7" width="10.140625" customWidth="1"/>
    <col min="8" max="8" width="16.140625" customWidth="1"/>
    <col min="9" max="9" width="10.5703125" customWidth="1"/>
    <col min="10" max="10" width="9.42578125" customWidth="1"/>
    <col min="11" max="11" width="11.28515625" customWidth="1"/>
    <col min="12" max="12" width="16.28515625" customWidth="1"/>
    <col min="13" max="13" width="14.5703125" bestFit="1" customWidth="1"/>
  </cols>
  <sheetData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2"/>
      <c r="J9" s="1"/>
      <c r="K9" s="1"/>
      <c r="L9" s="1"/>
    </row>
    <row r="10" spans="1:13" ht="18.75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3" ht="15.75" x14ac:dyDescent="0.25">
      <c r="A11" s="4" t="s">
        <v>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x14ac:dyDescent="0.25">
      <c r="A12" s="5" t="s">
        <v>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15.75" thickBot="1" x14ac:dyDescent="0.3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8"/>
    </row>
    <row r="15" spans="1:13" ht="67.5" customHeight="1" thickBot="1" x14ac:dyDescent="0.3">
      <c r="A15" s="9" t="s">
        <v>3</v>
      </c>
      <c r="B15" s="10" t="s">
        <v>4</v>
      </c>
      <c r="C15" s="11" t="s">
        <v>5</v>
      </c>
      <c r="D15" s="10" t="s">
        <v>6</v>
      </c>
      <c r="E15" s="10" t="s">
        <v>7</v>
      </c>
      <c r="F15" s="12" t="s">
        <v>8</v>
      </c>
      <c r="G15" s="13" t="s">
        <v>9</v>
      </c>
      <c r="H15" s="14" t="s">
        <v>10</v>
      </c>
      <c r="I15" s="15" t="s">
        <v>11</v>
      </c>
      <c r="J15" s="12" t="s">
        <v>12</v>
      </c>
      <c r="K15" s="12" t="s">
        <v>13</v>
      </c>
      <c r="L15" s="16" t="s">
        <v>14</v>
      </c>
    </row>
    <row r="16" spans="1:13" ht="48.75" x14ac:dyDescent="0.25">
      <c r="A16" s="17" t="s">
        <v>15</v>
      </c>
      <c r="B16" s="18" t="s">
        <v>16</v>
      </c>
      <c r="C16" s="19" t="s">
        <v>17</v>
      </c>
      <c r="D16" s="20" t="s">
        <v>18</v>
      </c>
      <c r="E16" s="21" t="s">
        <v>19</v>
      </c>
      <c r="F16" s="22">
        <v>5057.57</v>
      </c>
      <c r="G16" s="23">
        <v>56.2</v>
      </c>
      <c r="H16" s="24">
        <v>284235.52000000002</v>
      </c>
      <c r="I16" s="25"/>
      <c r="J16" s="26">
        <v>0</v>
      </c>
      <c r="K16" s="20"/>
      <c r="L16" s="27">
        <v>284235.52000000002</v>
      </c>
      <c r="M16" s="28"/>
    </row>
    <row r="17" spans="1:13" x14ac:dyDescent="0.25">
      <c r="A17" s="29" t="s">
        <v>15</v>
      </c>
      <c r="B17" s="30" t="s">
        <v>20</v>
      </c>
      <c r="C17" s="19" t="s">
        <v>21</v>
      </c>
      <c r="D17" s="20" t="s">
        <v>22</v>
      </c>
      <c r="E17" s="21" t="s">
        <v>23</v>
      </c>
      <c r="F17" s="31"/>
      <c r="G17" s="32"/>
      <c r="H17" s="24">
        <v>12868.95</v>
      </c>
      <c r="I17" s="33"/>
      <c r="J17" s="26">
        <v>0</v>
      </c>
      <c r="K17" s="34"/>
      <c r="L17" s="27">
        <f>L16+H17-J17</f>
        <v>297104.47000000003</v>
      </c>
      <c r="M17" s="35"/>
    </row>
    <row r="18" spans="1:13" ht="24.75" x14ac:dyDescent="0.25">
      <c r="A18" s="29" t="s">
        <v>15</v>
      </c>
      <c r="B18" s="36" t="s">
        <v>24</v>
      </c>
      <c r="C18" s="37"/>
      <c r="D18" s="38" t="s">
        <v>25</v>
      </c>
      <c r="E18" s="21" t="s">
        <v>26</v>
      </c>
      <c r="F18" s="31"/>
      <c r="G18" s="32"/>
      <c r="H18" s="24">
        <v>1175663.4099999999</v>
      </c>
      <c r="I18" s="33"/>
      <c r="J18" s="26">
        <v>0</v>
      </c>
      <c r="K18" s="34"/>
      <c r="L18" s="27">
        <f>L17+H18-J18</f>
        <v>1472767.88</v>
      </c>
    </row>
    <row r="19" spans="1:13" ht="36.75" x14ac:dyDescent="0.25">
      <c r="A19" s="39">
        <v>44517</v>
      </c>
      <c r="B19" s="36" t="s">
        <v>24</v>
      </c>
      <c r="C19" s="40" t="s">
        <v>27</v>
      </c>
      <c r="D19" s="20" t="s">
        <v>25</v>
      </c>
      <c r="E19" s="41" t="s">
        <v>28</v>
      </c>
      <c r="F19" s="42"/>
      <c r="G19" s="43"/>
      <c r="H19" s="44"/>
      <c r="I19" s="45"/>
      <c r="J19" s="46">
        <v>3990</v>
      </c>
      <c r="K19" s="47" t="s">
        <v>29</v>
      </c>
      <c r="L19" s="27">
        <f>L18+H19-J19</f>
        <v>1468777.88</v>
      </c>
    </row>
    <row r="20" spans="1:13" ht="36.75" x14ac:dyDescent="0.25">
      <c r="A20" s="39">
        <v>44517</v>
      </c>
      <c r="B20" s="36" t="s">
        <v>24</v>
      </c>
      <c r="C20" s="40" t="s">
        <v>30</v>
      </c>
      <c r="D20" s="20" t="s">
        <v>25</v>
      </c>
      <c r="E20" s="41" t="s">
        <v>31</v>
      </c>
      <c r="F20" s="42"/>
      <c r="G20" s="43"/>
      <c r="H20" s="44"/>
      <c r="I20" s="45"/>
      <c r="J20" s="46">
        <v>14377.5</v>
      </c>
      <c r="K20" s="47" t="s">
        <v>32</v>
      </c>
      <c r="L20" s="27">
        <f t="shared" ref="L20:L31" si="0">L19+H20-J20</f>
        <v>1454400.38</v>
      </c>
    </row>
    <row r="21" spans="1:13" ht="36.75" x14ac:dyDescent="0.25">
      <c r="A21" s="39">
        <v>44524</v>
      </c>
      <c r="B21" s="36" t="s">
        <v>24</v>
      </c>
      <c r="C21" s="40" t="s">
        <v>33</v>
      </c>
      <c r="D21" s="20" t="s">
        <v>25</v>
      </c>
      <c r="E21" s="41" t="s">
        <v>34</v>
      </c>
      <c r="F21" s="42"/>
      <c r="G21" s="43"/>
      <c r="H21" s="44"/>
      <c r="I21" s="45"/>
      <c r="J21" s="46">
        <v>41970.71</v>
      </c>
      <c r="K21" s="47" t="s">
        <v>35</v>
      </c>
      <c r="L21" s="27">
        <f t="shared" si="0"/>
        <v>1412429.67</v>
      </c>
    </row>
    <row r="22" spans="1:13" ht="36.75" x14ac:dyDescent="0.25">
      <c r="A22" s="39">
        <v>44524</v>
      </c>
      <c r="B22" s="36" t="s">
        <v>24</v>
      </c>
      <c r="C22" s="40" t="s">
        <v>36</v>
      </c>
      <c r="D22" s="20" t="s">
        <v>25</v>
      </c>
      <c r="E22" s="41" t="s">
        <v>37</v>
      </c>
      <c r="F22" s="42"/>
      <c r="G22" s="43"/>
      <c r="H22" s="44"/>
      <c r="I22" s="45"/>
      <c r="J22" s="46">
        <v>20283.73</v>
      </c>
      <c r="K22" s="47" t="s">
        <v>35</v>
      </c>
      <c r="L22" s="27">
        <f t="shared" si="0"/>
        <v>1392145.94</v>
      </c>
    </row>
    <row r="23" spans="1:13" x14ac:dyDescent="0.25">
      <c r="A23" s="29">
        <v>44530</v>
      </c>
      <c r="B23" s="36" t="s">
        <v>24</v>
      </c>
      <c r="C23" s="48" t="s">
        <v>38</v>
      </c>
      <c r="D23" s="20" t="s">
        <v>25</v>
      </c>
      <c r="E23" s="41" t="s">
        <v>39</v>
      </c>
      <c r="F23" s="31"/>
      <c r="G23" s="32"/>
      <c r="H23" s="27"/>
      <c r="I23" s="25"/>
      <c r="J23" s="49">
        <v>210.9</v>
      </c>
      <c r="K23" s="34" t="s">
        <v>40</v>
      </c>
      <c r="L23" s="27">
        <f t="shared" si="0"/>
        <v>1391935.04</v>
      </c>
    </row>
    <row r="24" spans="1:13" ht="36.75" x14ac:dyDescent="0.25">
      <c r="A24" s="29">
        <v>44530</v>
      </c>
      <c r="B24" s="18" t="s">
        <v>16</v>
      </c>
      <c r="C24" s="19" t="s">
        <v>41</v>
      </c>
      <c r="D24" s="20" t="s">
        <v>18</v>
      </c>
      <c r="E24" s="41" t="s">
        <v>42</v>
      </c>
      <c r="F24" s="31"/>
      <c r="G24" s="32"/>
      <c r="H24" s="27"/>
      <c r="I24" s="25"/>
      <c r="J24" s="49">
        <v>175</v>
      </c>
      <c r="K24" s="34" t="s">
        <v>40</v>
      </c>
      <c r="L24" s="27">
        <f t="shared" si="0"/>
        <v>1391760.04</v>
      </c>
      <c r="M24" s="35"/>
    </row>
    <row r="25" spans="1:13" ht="24.75" x14ac:dyDescent="0.25">
      <c r="A25" s="50">
        <v>44505</v>
      </c>
      <c r="B25" s="30" t="s">
        <v>20</v>
      </c>
      <c r="C25" s="51" t="s">
        <v>43</v>
      </c>
      <c r="D25" s="20" t="s">
        <v>22</v>
      </c>
      <c r="E25" s="52"/>
      <c r="F25" s="53"/>
      <c r="G25" s="53"/>
      <c r="H25" s="54">
        <v>150000</v>
      </c>
      <c r="I25" s="25"/>
      <c r="J25" s="49"/>
      <c r="K25" s="55"/>
      <c r="L25" s="27">
        <f t="shared" si="0"/>
        <v>1541760.04</v>
      </c>
      <c r="M25" s="35"/>
    </row>
    <row r="26" spans="1:13" x14ac:dyDescent="0.25">
      <c r="A26" s="56">
        <v>44524</v>
      </c>
      <c r="B26" s="57" t="s">
        <v>44</v>
      </c>
      <c r="C26" s="53"/>
      <c r="D26" s="20" t="s">
        <v>22</v>
      </c>
      <c r="E26" s="58" t="s">
        <v>45</v>
      </c>
      <c r="F26" s="59"/>
      <c r="G26" s="52"/>
      <c r="H26" s="60"/>
      <c r="I26" s="25"/>
      <c r="J26" s="61">
        <v>298.73</v>
      </c>
      <c r="K26" s="55" t="s">
        <v>46</v>
      </c>
      <c r="L26" s="27">
        <f t="shared" si="0"/>
        <v>1541461.31</v>
      </c>
    </row>
    <row r="27" spans="1:13" x14ac:dyDescent="0.25">
      <c r="A27" s="62">
        <v>44524</v>
      </c>
      <c r="B27" s="57" t="s">
        <v>47</v>
      </c>
      <c r="C27" s="53"/>
      <c r="D27" s="20" t="s">
        <v>22</v>
      </c>
      <c r="E27" s="58" t="s">
        <v>45</v>
      </c>
      <c r="F27" s="63"/>
      <c r="G27" s="52"/>
      <c r="H27" s="27"/>
      <c r="I27" s="25"/>
      <c r="J27" s="63">
        <v>86.4</v>
      </c>
      <c r="K27" s="55" t="s">
        <v>46</v>
      </c>
      <c r="L27" s="27">
        <f t="shared" si="0"/>
        <v>1541374.9100000001</v>
      </c>
    </row>
    <row r="28" spans="1:13" x14ac:dyDescent="0.25">
      <c r="A28" s="29"/>
      <c r="B28" s="36"/>
      <c r="C28" s="19" t="s">
        <v>41</v>
      </c>
      <c r="D28" s="20" t="s">
        <v>22</v>
      </c>
      <c r="E28" s="41" t="s">
        <v>42</v>
      </c>
      <c r="F28" s="31"/>
      <c r="G28" s="32"/>
      <c r="H28" s="27"/>
      <c r="I28" s="25"/>
      <c r="J28" s="49">
        <v>175</v>
      </c>
      <c r="K28" s="34" t="s">
        <v>40</v>
      </c>
      <c r="L28" s="27">
        <f t="shared" si="0"/>
        <v>1541199.9100000001</v>
      </c>
    </row>
    <row r="29" spans="1:13" x14ac:dyDescent="0.25">
      <c r="A29" s="29"/>
      <c r="B29" s="36"/>
      <c r="C29" s="48"/>
      <c r="D29" s="20"/>
      <c r="E29" s="41"/>
      <c r="F29" s="31"/>
      <c r="G29" s="32"/>
      <c r="H29" s="27"/>
      <c r="I29" s="25"/>
      <c r="J29" s="49"/>
      <c r="K29" s="55"/>
      <c r="L29" s="27">
        <f t="shared" si="0"/>
        <v>1541199.9100000001</v>
      </c>
    </row>
    <row r="30" spans="1:13" x14ac:dyDescent="0.25">
      <c r="A30" s="29"/>
      <c r="B30" s="36"/>
      <c r="C30" s="48"/>
      <c r="D30" s="20"/>
      <c r="E30" s="41"/>
      <c r="F30" s="31"/>
      <c r="G30" s="32"/>
      <c r="H30" s="27"/>
      <c r="I30" s="25"/>
      <c r="J30" s="49"/>
      <c r="K30" s="55"/>
      <c r="L30" s="27">
        <f t="shared" si="0"/>
        <v>1541199.9100000001</v>
      </c>
    </row>
    <row r="31" spans="1:13" x14ac:dyDescent="0.25">
      <c r="A31" s="29"/>
      <c r="B31" s="36"/>
      <c r="C31" s="48"/>
      <c r="D31" s="20"/>
      <c r="E31" s="41"/>
      <c r="F31" s="31"/>
      <c r="G31" s="32"/>
      <c r="H31" s="27"/>
      <c r="I31" s="25"/>
      <c r="J31" s="49"/>
      <c r="K31" s="55"/>
      <c r="L31" s="27">
        <f t="shared" si="0"/>
        <v>1541199.9100000001</v>
      </c>
    </row>
    <row r="32" spans="1:13" ht="15.75" thickBot="1" x14ac:dyDescent="0.3">
      <c r="A32" s="64"/>
      <c r="B32" s="65"/>
      <c r="C32" s="66"/>
      <c r="D32" s="67"/>
      <c r="E32" s="68"/>
      <c r="F32" s="69"/>
      <c r="G32" s="70"/>
      <c r="H32" s="71"/>
      <c r="I32" s="72">
        <v>0</v>
      </c>
      <c r="J32" s="73">
        <v>0</v>
      </c>
      <c r="K32" s="55"/>
      <c r="L32" s="27">
        <f>L31</f>
        <v>1541199.9100000001</v>
      </c>
    </row>
    <row r="33" spans="1:13" x14ac:dyDescent="0.25">
      <c r="A33" s="74"/>
      <c r="B33" s="75"/>
      <c r="C33" s="75"/>
      <c r="D33" s="75"/>
      <c r="E33" s="75"/>
      <c r="F33" s="75"/>
      <c r="G33" s="75"/>
      <c r="H33" s="76">
        <f>SUM(H16:H32)</f>
        <v>1622767.88</v>
      </c>
      <c r="I33" s="77">
        <f>SUM(I24:I32)</f>
        <v>0</v>
      </c>
      <c r="J33" s="78">
        <f>SUM(J16:J32)</f>
        <v>81567.969999999987</v>
      </c>
      <c r="K33" s="75"/>
      <c r="L33" s="79">
        <f>H33-J33</f>
        <v>1541199.91</v>
      </c>
    </row>
    <row r="34" spans="1:13" ht="15.75" thickBot="1" x14ac:dyDescent="0.3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2"/>
    </row>
    <row r="35" spans="1:13" x14ac:dyDescent="0.25">
      <c r="B35" s="52"/>
      <c r="C35" s="52"/>
      <c r="D35" s="52"/>
      <c r="E35" s="52"/>
      <c r="F35" s="52"/>
      <c r="G35" s="52"/>
      <c r="H35" s="52"/>
      <c r="I35" s="83"/>
      <c r="J35" s="84"/>
      <c r="K35" s="52"/>
      <c r="L35" s="85"/>
      <c r="M35" s="86"/>
    </row>
    <row r="36" spans="1:13" x14ac:dyDescent="0.25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85"/>
    </row>
    <row r="37" spans="1:13" x14ac:dyDescent="0.25">
      <c r="B37" s="52"/>
      <c r="C37" s="52" t="s">
        <v>48</v>
      </c>
      <c r="D37" s="52"/>
      <c r="E37" s="52"/>
      <c r="F37" s="52" t="s">
        <v>49</v>
      </c>
      <c r="G37" s="52"/>
      <c r="H37" s="52"/>
      <c r="I37" s="52"/>
      <c r="J37" s="52" t="s">
        <v>50</v>
      </c>
      <c r="K37" s="52"/>
      <c r="L37" s="85"/>
    </row>
    <row r="38" spans="1:13" x14ac:dyDescent="0.25">
      <c r="B38" s="52"/>
      <c r="C38" s="52" t="s">
        <v>51</v>
      </c>
      <c r="D38" s="52"/>
      <c r="E38" s="52"/>
      <c r="F38" s="52" t="s">
        <v>52</v>
      </c>
      <c r="G38" s="52"/>
      <c r="H38" s="52"/>
      <c r="I38" s="52"/>
      <c r="J38" s="52" t="s">
        <v>53</v>
      </c>
      <c r="K38" s="52"/>
      <c r="L38" s="85"/>
    </row>
    <row r="39" spans="1:13" x14ac:dyDescent="0.2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</sheetData>
  <mergeCells count="3">
    <mergeCell ref="A10:L10"/>
    <mergeCell ref="A11:L11"/>
    <mergeCell ref="A12:L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2022-01-07T15:10:03Z</dcterms:created>
  <dcterms:modified xsi:type="dcterms:W3CDTF">2022-01-07T15:11:04Z</dcterms:modified>
</cp:coreProperties>
</file>